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Contabilidades MMA\FIDEXPO\AUDITORIA SUPERIOR\2021\4o. Trim 2021\"/>
    </mc:Choice>
  </mc:AlternateContent>
  <xr:revisionPtr revIDLastSave="0" documentId="13_ncr:1_{94BAE42D-26AA-4E83-9531-1685DE168FE1}" xr6:coauthVersionLast="45" xr6:coauthVersionMax="45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8" yWindow="-108" windowWidth="23256" windowHeight="1404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6" i="1" l="1"/>
  <c r="F30" i="1"/>
  <c r="C30" i="1"/>
  <c r="G75" i="1" l="1"/>
  <c r="G46" i="1"/>
  <c r="G30" i="1"/>
  <c r="E13" i="1" l="1"/>
  <c r="H80" i="1" l="1"/>
  <c r="H70" i="1"/>
  <c r="H68" i="1"/>
  <c r="H62" i="1"/>
  <c r="H23" i="1"/>
  <c r="H22" i="1"/>
  <c r="H13" i="1"/>
  <c r="G17" i="1"/>
  <c r="F17" i="1"/>
  <c r="D17" i="1"/>
  <c r="C17" i="1"/>
  <c r="E17" i="1" s="1"/>
  <c r="G27" i="1"/>
  <c r="F27" i="1"/>
  <c r="D27" i="1"/>
  <c r="C27" i="1"/>
  <c r="E27" i="1" s="1"/>
  <c r="H27" i="1" s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E61" i="1" s="1"/>
  <c r="H61" i="1" s="1"/>
  <c r="G69" i="1"/>
  <c r="F69" i="1"/>
  <c r="D69" i="1"/>
  <c r="C69" i="1"/>
  <c r="E69" i="1" s="1"/>
  <c r="H69" i="1" s="1"/>
  <c r="D73" i="1"/>
  <c r="D81" i="1" s="1"/>
  <c r="C73" i="1"/>
  <c r="E73" i="1" s="1"/>
  <c r="G9" i="1"/>
  <c r="F9" i="1"/>
  <c r="D9" i="1"/>
  <c r="E79" i="1"/>
  <c r="H79" i="1" s="1"/>
  <c r="E78" i="1"/>
  <c r="H78" i="1" s="1"/>
  <c r="E77" i="1"/>
  <c r="H77" i="1" s="1"/>
  <c r="E76" i="1"/>
  <c r="H76" i="1" s="1"/>
  <c r="E75" i="1"/>
  <c r="H75" i="1" s="1"/>
  <c r="E74" i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E22" i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F74" i="1" l="1"/>
  <c r="H74" i="1" s="1"/>
  <c r="H17" i="1"/>
  <c r="E37" i="1"/>
  <c r="H37" i="1" s="1"/>
  <c r="E57" i="1"/>
  <c r="H57" i="1" s="1"/>
  <c r="E9" i="1"/>
  <c r="H9" i="1" s="1"/>
  <c r="C81" i="1"/>
  <c r="E81" i="1" s="1"/>
  <c r="E47" i="1"/>
  <c r="H47" i="1" s="1"/>
  <c r="G74" i="1" l="1"/>
  <c r="G73" i="1" s="1"/>
  <c r="G81" i="1" s="1"/>
  <c r="F73" i="1"/>
  <c r="H73" i="1" l="1"/>
  <c r="F81" i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<sst xmlns="http://schemas.openxmlformats.org/spreadsheetml/2006/main" count="88" uniqueCount="88">
  <si>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</si>
  <si>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>Nombre del Ente Público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</si>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</sst>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zoomScale="80" zoomScaleNormal="80" workbookViewId="0">
      <selection activeCell="F81" sqref="F81"/>
    </sheetView>
  </sheetViews>
  <sheetFormatPr baseColWidth="10" defaultColWidth="11.44140625" defaultRowHeight="12" x14ac:dyDescent="0.25"/>
  <cols>
    <col min="1" max="1" width="4.6640625" style="1" customWidth="1"/>
    <col min="2" max="2" width="58.6640625" style="1" customWidth="1"/>
    <col min="3" max="3" width="14.44140625" style="1" bestFit="1" customWidth="1"/>
    <col min="4" max="4" width="13.33203125" style="1" bestFit="1" customWidth="1"/>
    <col min="5" max="8" width="14.44140625" style="1" bestFit="1" customWidth="1"/>
    <col min="9" max="9" width="4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24" t="s">
        <v>1</v>
      </c>
      <c r="C2" s="25"/>
      <c r="D2" s="25"/>
      <c r="E2" s="25"/>
      <c r="F2" s="25"/>
      <c r="G2" s="25"/>
      <c r="H2" s="26"/>
    </row>
    <row r="3" spans="2:9" x14ac:dyDescent="0.25">
      <c r="B3" s="27" t="s">
        <v>2</v>
      </c>
      <c r="C3" s="28"/>
      <c r="D3" s="28"/>
      <c r="E3" s="28"/>
      <c r="F3" s="28"/>
      <c r="G3" s="28"/>
      <c r="H3" s="29"/>
    </row>
    <row r="4" spans="2:9" x14ac:dyDescent="0.25">
      <c r="B4" s="27" t="s">
        <v>3</v>
      </c>
      <c r="C4" s="28"/>
      <c r="D4" s="28"/>
      <c r="E4" s="28"/>
      <c r="F4" s="28"/>
      <c r="G4" s="28"/>
      <c r="H4" s="29"/>
    </row>
    <row r="5" spans="2:9" ht="12.6" thickBot="1" x14ac:dyDescent="0.3">
      <c r="B5" s="30" t="s">
        <v>87</v>
      </c>
      <c r="C5" s="31"/>
      <c r="D5" s="31"/>
      <c r="E5" s="31"/>
      <c r="F5" s="31"/>
      <c r="G5" s="31"/>
      <c r="H5" s="32"/>
    </row>
    <row r="6" spans="2:9" ht="12.6" thickBot="1" x14ac:dyDescent="0.3">
      <c r="B6" s="33" t="s">
        <v>4</v>
      </c>
      <c r="C6" s="36" t="s">
        <v>5</v>
      </c>
      <c r="D6" s="37"/>
      <c r="E6" s="37"/>
      <c r="F6" s="37"/>
      <c r="G6" s="38"/>
      <c r="H6" s="39" t="s">
        <v>6</v>
      </c>
    </row>
    <row r="7" spans="2:9" ht="24.6" thickBot="1" x14ac:dyDescent="0.3">
      <c r="B7" s="34"/>
      <c r="C7" s="3" t="s">
        <v>7</v>
      </c>
      <c r="D7" s="3" t="s">
        <v>8</v>
      </c>
      <c r="E7" s="3" t="s">
        <v>9</v>
      </c>
      <c r="F7" s="3" t="s">
        <v>10</v>
      </c>
      <c r="G7" s="3" t="s">
        <v>11</v>
      </c>
      <c r="H7" s="40"/>
    </row>
    <row r="8" spans="2:9" ht="15.75" customHeight="1" thickBot="1" x14ac:dyDescent="0.3">
      <c r="B8" s="35"/>
      <c r="C8" s="4">
        <v>1</v>
      </c>
      <c r="D8" s="4">
        <v>2</v>
      </c>
      <c r="E8" s="4" t="s">
        <v>12</v>
      </c>
      <c r="F8" s="4">
        <v>4</v>
      </c>
      <c r="G8" s="4">
        <v>5</v>
      </c>
      <c r="H8" s="5" t="s">
        <v>13</v>
      </c>
    </row>
    <row r="9" spans="2:9" ht="24" customHeight="1" x14ac:dyDescent="0.25">
      <c r="B9" s="6" t="s">
        <v>14</v>
      </c>
      <c r="C9" s="16">
        <f>SUM(C10:C16)</f>
        <v>0</v>
      </c>
      <c r="D9" s="16">
        <f>SUM(D10:D16)</f>
        <v>0</v>
      </c>
      <c r="E9" s="16">
        <f t="shared" ref="E9:E26" si="0">C9+D9</f>
        <v>0</v>
      </c>
      <c r="F9" s="16">
        <f>SUM(F10:F16)</f>
        <v>0</v>
      </c>
      <c r="G9" s="16">
        <f>SUM(G10:G16)</f>
        <v>0</v>
      </c>
      <c r="H9" s="16">
        <f t="shared" ref="H9:H40" si="1">E9-F9</f>
        <v>0</v>
      </c>
    </row>
    <row r="10" spans="2:9" ht="12" customHeight="1" x14ac:dyDescent="0.25">
      <c r="B10" s="11" t="s">
        <v>15</v>
      </c>
      <c r="C10" s="12">
        <v>0</v>
      </c>
      <c r="D10" s="13">
        <v>0</v>
      </c>
      <c r="E10" s="18">
        <f t="shared" si="0"/>
        <v>0</v>
      </c>
      <c r="F10" s="12">
        <v>0</v>
      </c>
      <c r="G10" s="12">
        <v>0</v>
      </c>
      <c r="H10" s="20">
        <f t="shared" si="1"/>
        <v>0</v>
      </c>
    </row>
    <row r="11" spans="2:9" ht="12" customHeight="1" x14ac:dyDescent="0.25">
      <c r="B11" s="11" t="s">
        <v>16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5">
      <c r="B12" s="11" t="s">
        <v>17</v>
      </c>
      <c r="C12" s="12">
        <v>0</v>
      </c>
      <c r="D12" s="13">
        <v>0</v>
      </c>
      <c r="E12" s="18">
        <f t="shared" si="0"/>
        <v>0</v>
      </c>
      <c r="F12" s="12">
        <v>0</v>
      </c>
      <c r="G12" s="12">
        <v>0</v>
      </c>
      <c r="H12" s="20">
        <f t="shared" si="1"/>
        <v>0</v>
      </c>
    </row>
    <row r="13" spans="2:9" ht="12" customHeight="1" x14ac:dyDescent="0.25">
      <c r="B13" s="11" t="s">
        <v>18</v>
      </c>
      <c r="C13" s="12">
        <v>0</v>
      </c>
      <c r="D13" s="13">
        <v>0</v>
      </c>
      <c r="E13" s="18">
        <f>C13+D13</f>
        <v>0</v>
      </c>
      <c r="F13" s="12">
        <v>0</v>
      </c>
      <c r="G13" s="12">
        <v>0</v>
      </c>
      <c r="H13" s="20">
        <f t="shared" si="1"/>
        <v>0</v>
      </c>
    </row>
    <row r="14" spans="2:9" ht="12" customHeight="1" x14ac:dyDescent="0.25">
      <c r="B14" s="11" t="s">
        <v>19</v>
      </c>
      <c r="C14" s="12">
        <v>0</v>
      </c>
      <c r="D14" s="13">
        <v>0</v>
      </c>
      <c r="E14" s="18">
        <f t="shared" si="0"/>
        <v>0</v>
      </c>
      <c r="F14" s="12">
        <v>0</v>
      </c>
      <c r="G14" s="12">
        <v>0</v>
      </c>
      <c r="H14" s="20">
        <f t="shared" si="1"/>
        <v>0</v>
      </c>
    </row>
    <row r="15" spans="2:9" ht="12" customHeight="1" x14ac:dyDescent="0.25">
      <c r="B15" s="11" t="s">
        <v>20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5">
      <c r="B16" s="11" t="s">
        <v>21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5">
      <c r="B17" s="6" t="s">
        <v>22</v>
      </c>
      <c r="C17" s="16">
        <f>SUM(C18:C26)</f>
        <v>0</v>
      </c>
      <c r="D17" s="16">
        <f>SUM(D18:D26)</f>
        <v>0</v>
      </c>
      <c r="E17" s="16">
        <f t="shared" si="0"/>
        <v>0</v>
      </c>
      <c r="F17" s="16">
        <f>SUM(F18:F26)</f>
        <v>0</v>
      </c>
      <c r="G17" s="16">
        <f>SUM(G18:G26)</f>
        <v>0</v>
      </c>
      <c r="H17" s="16">
        <f t="shared" si="1"/>
        <v>0</v>
      </c>
    </row>
    <row r="18" spans="2:8" ht="22.8" x14ac:dyDescent="0.25">
      <c r="B18" s="9" t="s">
        <v>23</v>
      </c>
      <c r="C18" s="12">
        <v>0</v>
      </c>
      <c r="D18" s="13">
        <v>0</v>
      </c>
      <c r="E18" s="18">
        <f t="shared" si="0"/>
        <v>0</v>
      </c>
      <c r="F18" s="12">
        <v>0</v>
      </c>
      <c r="G18" s="12">
        <v>0</v>
      </c>
      <c r="H18" s="20">
        <f t="shared" si="1"/>
        <v>0</v>
      </c>
    </row>
    <row r="19" spans="2:8" ht="12" customHeight="1" x14ac:dyDescent="0.25">
      <c r="B19" s="9" t="s">
        <v>24</v>
      </c>
      <c r="C19" s="12">
        <v>0</v>
      </c>
      <c r="D19" s="13">
        <v>0</v>
      </c>
      <c r="E19" s="18">
        <f t="shared" si="0"/>
        <v>0</v>
      </c>
      <c r="F19" s="12">
        <v>0</v>
      </c>
      <c r="G19" s="12">
        <v>0</v>
      </c>
      <c r="H19" s="20">
        <f t="shared" si="1"/>
        <v>0</v>
      </c>
    </row>
    <row r="20" spans="2:8" ht="12" customHeight="1" x14ac:dyDescent="0.25">
      <c r="B20" s="9" t="s">
        <v>25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5">
      <c r="B21" s="9" t="s">
        <v>26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5">
      <c r="B22" s="9" t="s">
        <v>27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 x14ac:dyDescent="0.25">
      <c r="B23" s="9" t="s">
        <v>28</v>
      </c>
      <c r="C23" s="12">
        <v>0</v>
      </c>
      <c r="D23" s="13">
        <v>0</v>
      </c>
      <c r="E23" s="18">
        <f t="shared" si="0"/>
        <v>0</v>
      </c>
      <c r="F23" s="12">
        <v>0</v>
      </c>
      <c r="G23" s="12">
        <v>0</v>
      </c>
      <c r="H23" s="20">
        <f t="shared" si="1"/>
        <v>0</v>
      </c>
    </row>
    <row r="24" spans="2:8" ht="12" customHeight="1" x14ac:dyDescent="0.25">
      <c r="B24" s="9" t="s">
        <v>29</v>
      </c>
      <c r="C24" s="12">
        <v>0</v>
      </c>
      <c r="D24" s="13">
        <v>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 x14ac:dyDescent="0.25">
      <c r="B25" s="9" t="s">
        <v>30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5">
      <c r="B26" s="9" t="s">
        <v>31</v>
      </c>
      <c r="C26" s="12">
        <v>0</v>
      </c>
      <c r="D26" s="13">
        <v>0</v>
      </c>
      <c r="E26" s="18">
        <f t="shared" si="0"/>
        <v>0</v>
      </c>
      <c r="F26" s="12">
        <v>0</v>
      </c>
      <c r="G26" s="12">
        <v>0</v>
      </c>
      <c r="H26" s="20">
        <f t="shared" si="1"/>
        <v>0</v>
      </c>
    </row>
    <row r="27" spans="2:8" ht="20.100000000000001" customHeight="1" x14ac:dyDescent="0.25">
      <c r="B27" s="6" t="s">
        <v>32</v>
      </c>
      <c r="C27" s="16">
        <f>SUM(C28:C36)</f>
        <v>584930</v>
      </c>
      <c r="D27" s="16">
        <f>SUM(D28:D36)</f>
        <v>0</v>
      </c>
      <c r="E27" s="16">
        <f>D27+C27</f>
        <v>584930</v>
      </c>
      <c r="F27" s="16">
        <f>SUM(F28:F36)</f>
        <v>516591.41</v>
      </c>
      <c r="G27" s="16">
        <f>SUM(G28:G36)</f>
        <v>516591.41</v>
      </c>
      <c r="H27" s="16">
        <f t="shared" si="1"/>
        <v>68338.590000000026</v>
      </c>
    </row>
    <row r="28" spans="2:8" x14ac:dyDescent="0.25">
      <c r="B28" s="9" t="s">
        <v>33</v>
      </c>
      <c r="C28" s="12">
        <v>0</v>
      </c>
      <c r="D28" s="13">
        <v>0</v>
      </c>
      <c r="E28" s="18">
        <f t="shared" ref="E28:E36" si="2">C28+D28</f>
        <v>0</v>
      </c>
      <c r="F28" s="12">
        <v>0</v>
      </c>
      <c r="G28" s="12">
        <v>0</v>
      </c>
      <c r="H28" s="20">
        <f t="shared" si="1"/>
        <v>0</v>
      </c>
    </row>
    <row r="29" spans="2:8" x14ac:dyDescent="0.25">
      <c r="B29" s="9" t="s">
        <v>34</v>
      </c>
      <c r="C29" s="12">
        <v>0</v>
      </c>
      <c r="D29" s="13">
        <v>0</v>
      </c>
      <c r="E29" s="18">
        <f t="shared" si="2"/>
        <v>0</v>
      </c>
      <c r="F29" s="12">
        <v>0</v>
      </c>
      <c r="G29" s="12">
        <v>0</v>
      </c>
      <c r="H29" s="20">
        <f t="shared" si="1"/>
        <v>0</v>
      </c>
    </row>
    <row r="30" spans="2:8" ht="12" customHeight="1" x14ac:dyDescent="0.25">
      <c r="B30" s="9" t="s">
        <v>35</v>
      </c>
      <c r="C30" s="12">
        <f>261000+271430+52500</f>
        <v>584930</v>
      </c>
      <c r="D30" s="13">
        <v>0</v>
      </c>
      <c r="E30" s="18">
        <f t="shared" si="2"/>
        <v>584930</v>
      </c>
      <c r="F30" s="12">
        <f>194880+269211.41+52500</f>
        <v>516591.41</v>
      </c>
      <c r="G30" s="12">
        <f>+F30</f>
        <v>516591.41</v>
      </c>
      <c r="H30" s="20">
        <f t="shared" si="1"/>
        <v>68338.590000000026</v>
      </c>
    </row>
    <row r="31" spans="2:8" x14ac:dyDescent="0.25">
      <c r="B31" s="9" t="s">
        <v>36</v>
      </c>
      <c r="C31" s="12">
        <v>0</v>
      </c>
      <c r="D31" s="13">
        <v>0</v>
      </c>
      <c r="E31" s="18">
        <f t="shared" si="2"/>
        <v>0</v>
      </c>
      <c r="F31" s="12">
        <v>0</v>
      </c>
      <c r="G31" s="12">
        <v>0</v>
      </c>
      <c r="H31" s="20">
        <f t="shared" si="1"/>
        <v>0</v>
      </c>
    </row>
    <row r="32" spans="2:8" x14ac:dyDescent="0.25">
      <c r="B32" s="9" t="s">
        <v>37</v>
      </c>
      <c r="C32" s="12">
        <v>0</v>
      </c>
      <c r="D32" s="13">
        <v>0</v>
      </c>
      <c r="E32" s="18">
        <f t="shared" si="2"/>
        <v>0</v>
      </c>
      <c r="F32" s="12">
        <v>0</v>
      </c>
      <c r="G32" s="12">
        <v>0</v>
      </c>
      <c r="H32" s="20">
        <f t="shared" si="1"/>
        <v>0</v>
      </c>
    </row>
    <row r="33" spans="2:8" x14ac:dyDescent="0.25">
      <c r="B33" s="9" t="s">
        <v>38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5">
      <c r="B34" s="9" t="s">
        <v>39</v>
      </c>
      <c r="C34" s="12">
        <v>0</v>
      </c>
      <c r="D34" s="13">
        <v>0</v>
      </c>
      <c r="E34" s="18">
        <f t="shared" si="2"/>
        <v>0</v>
      </c>
      <c r="F34" s="12">
        <v>0</v>
      </c>
      <c r="G34" s="12">
        <v>0</v>
      </c>
      <c r="H34" s="20">
        <f t="shared" si="1"/>
        <v>0</v>
      </c>
    </row>
    <row r="35" spans="2:8" x14ac:dyDescent="0.25">
      <c r="B35" s="9" t="s">
        <v>40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5">
      <c r="B36" s="9" t="s">
        <v>41</v>
      </c>
      <c r="C36" s="12">
        <v>0</v>
      </c>
      <c r="D36" s="13">
        <v>0</v>
      </c>
      <c r="E36" s="18">
        <f t="shared" si="2"/>
        <v>0</v>
      </c>
      <c r="F36" s="12">
        <v>0</v>
      </c>
      <c r="G36" s="12">
        <v>0</v>
      </c>
      <c r="H36" s="20">
        <f t="shared" si="1"/>
        <v>0</v>
      </c>
    </row>
    <row r="37" spans="2:8" ht="20.100000000000001" customHeight="1" x14ac:dyDescent="0.25">
      <c r="B37" s="7" t="s">
        <v>42</v>
      </c>
      <c r="C37" s="16">
        <f>SUM(C38:C46)</f>
        <v>5461974</v>
      </c>
      <c r="D37" s="16">
        <f>SUM(D38:D46)</f>
        <v>0</v>
      </c>
      <c r="E37" s="16">
        <f>C37+D37</f>
        <v>5461974</v>
      </c>
      <c r="F37" s="16">
        <f>SUM(F38:F46)</f>
        <v>9684685.4199999999</v>
      </c>
      <c r="G37" s="16">
        <f>SUM(G38:G46)</f>
        <v>9684685.4199999999</v>
      </c>
      <c r="H37" s="16">
        <f t="shared" si="1"/>
        <v>-4222711.42</v>
      </c>
    </row>
    <row r="38" spans="2:8" ht="12" customHeight="1" x14ac:dyDescent="0.25">
      <c r="B38" s="9" t="s">
        <v>43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5">
      <c r="B39" s="9" t="s">
        <v>44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5">
      <c r="B40" s="9" t="s">
        <v>45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5">
      <c r="B41" s="9" t="s">
        <v>46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5">
      <c r="B42" s="9" t="s">
        <v>47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5">
      <c r="B43" s="9" t="s">
        <v>48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5">
      <c r="B44" s="9" t="s">
        <v>49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5">
      <c r="B45" s="9" t="s">
        <v>50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3">
      <c r="B46" s="10" t="s">
        <v>51</v>
      </c>
      <c r="C46" s="14">
        <v>5461974</v>
      </c>
      <c r="D46" s="15">
        <v>0</v>
      </c>
      <c r="E46" s="19">
        <f t="shared" si="3"/>
        <v>5461974</v>
      </c>
      <c r="F46" s="14">
        <f>6850734.42+2833951</f>
        <v>9684685.4199999999</v>
      </c>
      <c r="G46" s="14">
        <f>+F46</f>
        <v>9684685.4199999999</v>
      </c>
      <c r="H46" s="21">
        <f t="shared" si="4"/>
        <v>-4222711.42</v>
      </c>
    </row>
    <row r="47" spans="2:8" ht="20.100000000000001" customHeight="1" x14ac:dyDescent="0.25">
      <c r="B47" s="6" t="s">
        <v>52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5">
      <c r="B48" s="9" t="s">
        <v>53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5">
      <c r="B49" s="9" t="s">
        <v>54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5">
      <c r="B50" s="9" t="s">
        <v>55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5">
      <c r="B51" s="9" t="s">
        <v>56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5">
      <c r="B52" s="9" t="s">
        <v>57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5">
      <c r="B53" s="9" t="s">
        <v>58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5">
      <c r="B54" s="9" t="s">
        <v>59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5">
      <c r="B55" s="9" t="s">
        <v>60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5">
      <c r="B56" s="9" t="s">
        <v>61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5">
      <c r="B57" s="6" t="s">
        <v>62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5">
      <c r="B58" s="9" t="s">
        <v>63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5">
      <c r="B59" s="9" t="s">
        <v>64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5">
      <c r="B60" s="9" t="s">
        <v>65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5">
      <c r="B61" s="7" t="s">
        <v>66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5">
      <c r="B62" s="9" t="s">
        <v>67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5">
      <c r="B63" s="9" t="s">
        <v>68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5">
      <c r="B64" s="9" t="s">
        <v>69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5">
      <c r="B65" s="9" t="s">
        <v>70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5">
      <c r="B66" s="9" t="s">
        <v>71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5">
      <c r="B67" s="9" t="s">
        <v>72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5">
      <c r="B68" s="9" t="s">
        <v>73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5">
      <c r="B69" s="7" t="s">
        <v>74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5">
      <c r="B70" s="11" t="s">
        <v>75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5">
      <c r="B71" s="11" t="s">
        <v>76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5">
      <c r="B72" s="11" t="s">
        <v>77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5">
      <c r="B73" s="6" t="s">
        <v>78</v>
      </c>
      <c r="C73" s="16">
        <f>SUM(C74:C80)</f>
        <v>15475921</v>
      </c>
      <c r="D73" s="17">
        <f>SUM(D74:D80)</f>
        <v>0</v>
      </c>
      <c r="E73" s="17">
        <f t="shared" si="3"/>
        <v>15475921</v>
      </c>
      <c r="F73" s="16">
        <f>SUM(F74:F80)</f>
        <v>15356194.33</v>
      </c>
      <c r="G73" s="17">
        <f>SUM(G74:G80)</f>
        <v>15356194.33</v>
      </c>
      <c r="H73" s="17">
        <f t="shared" ref="H73:H81" si="5">E73-F73</f>
        <v>119726.66999999993</v>
      </c>
    </row>
    <row r="74" spans="2:8" x14ac:dyDescent="0.25">
      <c r="B74" s="9" t="s">
        <v>79</v>
      </c>
      <c r="C74" s="12">
        <v>10000000</v>
      </c>
      <c r="D74" s="13">
        <v>0</v>
      </c>
      <c r="E74" s="18">
        <f t="shared" si="3"/>
        <v>10000000</v>
      </c>
      <c r="F74" s="12">
        <f>+E74</f>
        <v>10000000</v>
      </c>
      <c r="G74" s="13">
        <f>+F74</f>
        <v>10000000</v>
      </c>
      <c r="H74" s="18">
        <f t="shared" si="5"/>
        <v>0</v>
      </c>
    </row>
    <row r="75" spans="2:8" x14ac:dyDescent="0.25">
      <c r="B75" s="9" t="s">
        <v>80</v>
      </c>
      <c r="C75" s="12">
        <v>5475921</v>
      </c>
      <c r="D75" s="13">
        <v>0</v>
      </c>
      <c r="E75" s="18">
        <f t="shared" si="3"/>
        <v>5475921</v>
      </c>
      <c r="F75" s="12">
        <v>5356194.33</v>
      </c>
      <c r="G75" s="13">
        <f>+F75</f>
        <v>5356194.33</v>
      </c>
      <c r="H75" s="18">
        <f t="shared" si="5"/>
        <v>119726.66999999993</v>
      </c>
    </row>
    <row r="76" spans="2:8" x14ac:dyDescent="0.25">
      <c r="B76" s="9" t="s">
        <v>81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5">
      <c r="B77" s="9" t="s">
        <v>82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5">
      <c r="B78" s="9" t="s">
        <v>83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5">
      <c r="B79" s="9" t="s">
        <v>84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3">
      <c r="B80" s="10" t="s">
        <v>85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6" thickBot="1" x14ac:dyDescent="0.3">
      <c r="B81" s="8" t="s">
        <v>86</v>
      </c>
      <c r="C81" s="22">
        <f>SUM(C73,C69,C61,C57,C47,C27,C37,C17,C9)</f>
        <v>21522825</v>
      </c>
      <c r="D81" s="22">
        <f>SUM(D73,D69,D61,D57,D47,D37,D27,D17,D9)</f>
        <v>0</v>
      </c>
      <c r="E81" s="22">
        <f>C81+D81</f>
        <v>21522825</v>
      </c>
      <c r="F81" s="22">
        <f>SUM(F73,F69,F61,F57,F47,F37,F17,F27,F9)</f>
        <v>25557471.16</v>
      </c>
      <c r="G81" s="22">
        <f>SUM(G73,G69,G61,G57,G47,G37,G27,G17,G9)</f>
        <v>25557471.16</v>
      </c>
      <c r="H81" s="22">
        <f t="shared" si="5"/>
        <v>-4034646.16</v>
      </c>
    </row>
    <row r="83" spans="2:8" s="23" customFormat="1" x14ac:dyDescent="0.25"/>
    <row r="84" spans="2:8" s="23" customFormat="1" x14ac:dyDescent="0.25"/>
    <row r="85" spans="2:8" s="23" customFormat="1" x14ac:dyDescent="0.25"/>
    <row r="86" spans="2:8" s="23" customFormat="1" x14ac:dyDescent="0.25"/>
    <row r="87" spans="2:8" s="23" customFormat="1" x14ac:dyDescent="0.25"/>
    <row r="88" spans="2:8" s="23" customFormat="1" x14ac:dyDescent="0.25"/>
    <row r="89" spans="2:8" s="23" customFormat="1" x14ac:dyDescent="0.25"/>
    <row r="90" spans="2:8" s="23" customFormat="1" x14ac:dyDescent="0.25"/>
    <row r="91" spans="2:8" s="23" customFormat="1" x14ac:dyDescent="0.25"/>
    <row r="92" spans="2:8" s="23" customFormat="1" x14ac:dyDescent="0.25"/>
    <row r="93" spans="2:8" s="23" customFormat="1" x14ac:dyDescent="0.25"/>
    <row r="94" spans="2:8" s="23" customFormat="1" x14ac:dyDescent="0.25"/>
    <row r="95" spans="2:8" s="23" customFormat="1" x14ac:dyDescent="0.25"/>
    <row r="96" spans="2:8" s="23" customFormat="1" x14ac:dyDescent="0.25"/>
    <row r="97" s="23" customFormat="1" x14ac:dyDescent="0.25"/>
    <row r="98" s="23" customFormat="1" x14ac:dyDescent="0.25"/>
    <row r="99" s="23" customFormat="1" x14ac:dyDescent="0.25"/>
    <row r="100" s="23" customFormat="1" x14ac:dyDescent="0.25"/>
    <row r="101" s="23" customFormat="1" x14ac:dyDescent="0.25"/>
    <row r="102" s="23" customFormat="1" x14ac:dyDescent="0.25"/>
    <row r="103" s="23" customFormat="1" x14ac:dyDescent="0.25"/>
    <row r="104" s="23" customFormat="1" x14ac:dyDescent="0.25"/>
    <row r="105" s="23" customFormat="1" x14ac:dyDescent="0.25"/>
    <row r="106" s="23" customFormat="1" x14ac:dyDescent="0.25"/>
    <row r="107" s="23" customFormat="1" x14ac:dyDescent="0.25"/>
    <row r="108" s="23" customFormat="1" x14ac:dyDescent="0.25"/>
    <row r="109" s="23" customFormat="1" x14ac:dyDescent="0.25"/>
    <row r="110" s="23" customFormat="1" x14ac:dyDescent="0.25"/>
    <row r="111" s="23" customFormat="1" x14ac:dyDescent="0.25"/>
    <row r="112" s="23" customFormat="1" x14ac:dyDescent="0.25"/>
    <row r="113" s="23" customFormat="1" x14ac:dyDescent="0.25"/>
    <row r="114" s="23" customFormat="1" x14ac:dyDescent="0.25"/>
    <row r="115" s="23" customFormat="1" x14ac:dyDescent="0.25"/>
    <row r="116" s="23" customFormat="1" x14ac:dyDescent="0.25"/>
    <row r="117" s="23" customFormat="1" x14ac:dyDescent="0.25"/>
    <row r="118" s="23" customFormat="1" x14ac:dyDescent="0.25"/>
    <row r="119" s="23" customFormat="1" x14ac:dyDescent="0.25"/>
    <row r="120" s="23" customFormat="1" x14ac:dyDescent="0.25"/>
    <row r="121" s="23" customFormat="1" x14ac:dyDescent="0.25"/>
    <row r="122" s="23" customFormat="1" x14ac:dyDescent="0.25"/>
    <row r="123" s="23" customFormat="1" x14ac:dyDescent="0.25"/>
    <row r="124" s="23" customFormat="1" x14ac:dyDescent="0.25"/>
    <row r="125" s="23" customFormat="1" x14ac:dyDescent="0.25"/>
    <row r="126" s="23" customFormat="1" x14ac:dyDescent="0.25"/>
    <row r="127" s="23" customFormat="1" x14ac:dyDescent="0.25"/>
    <row r="128" s="23" customFormat="1" x14ac:dyDescent="0.25"/>
    <row r="129" s="23" customFormat="1" x14ac:dyDescent="0.25"/>
    <row r="130" s="23" customFormat="1" x14ac:dyDescent="0.25"/>
    <row r="131" s="23" customFormat="1" x14ac:dyDescent="0.25"/>
    <row r="132" s="23" customFormat="1" x14ac:dyDescent="0.25"/>
    <row r="133" s="23" customFormat="1" x14ac:dyDescent="0.25"/>
    <row r="134" s="23" customFormat="1" x14ac:dyDescent="0.25"/>
    <row r="135" s="23" customFormat="1" x14ac:dyDescent="0.25"/>
    <row r="136" s="23" customFormat="1" x14ac:dyDescent="0.25"/>
    <row r="137" s="23" customFormat="1" x14ac:dyDescent="0.25"/>
    <row r="138" s="23" customFormat="1" x14ac:dyDescent="0.25"/>
    <row r="139" s="23" customFormat="1" x14ac:dyDescent="0.25"/>
    <row r="140" s="23" customFormat="1" x14ac:dyDescent="0.25"/>
    <row r="141" s="23" customFormat="1" x14ac:dyDescent="0.25"/>
    <row r="142" s="23" customFormat="1" x14ac:dyDescent="0.25"/>
    <row r="143" s="23" customFormat="1" x14ac:dyDescent="0.25"/>
    <row r="144" s="23" customFormat="1" x14ac:dyDescent="0.25"/>
    <row r="145" s="23" customFormat="1" x14ac:dyDescent="0.25"/>
    <row r="146" s="23" customFormat="1" x14ac:dyDescent="0.25"/>
    <row r="147" s="23" customFormat="1" x14ac:dyDescent="0.25"/>
    <row r="148" s="23" customFormat="1" x14ac:dyDescent="0.25"/>
    <row r="149" s="23" customFormat="1" x14ac:dyDescent="0.25"/>
    <row r="150" s="23" customFormat="1" x14ac:dyDescent="0.25"/>
    <row r="151" s="23" customFormat="1" x14ac:dyDescent="0.25"/>
    <row r="152" s="23" customFormat="1" x14ac:dyDescent="0.25"/>
    <row r="153" s="23" customFormat="1" x14ac:dyDescent="0.25"/>
    <row r="154" s="23" customFormat="1" x14ac:dyDescent="0.25"/>
    <row r="155" s="23" customFormat="1" x14ac:dyDescent="0.25"/>
    <row r="156" s="23" customFormat="1" x14ac:dyDescent="0.25"/>
    <row r="157" s="23" customFormat="1" x14ac:dyDescent="0.25"/>
    <row r="158" s="23" customFormat="1" x14ac:dyDescent="0.25"/>
    <row r="159" s="23" customFormat="1" x14ac:dyDescent="0.25"/>
    <row r="160" s="23" customFormat="1" x14ac:dyDescent="0.25"/>
    <row r="161" s="23" customFormat="1" x14ac:dyDescent="0.25"/>
    <row r="162" s="23" customFormat="1" x14ac:dyDescent="0.25"/>
    <row r="163" s="23" customFormat="1" x14ac:dyDescent="0.25"/>
    <row r="164" s="23" customFormat="1" x14ac:dyDescent="0.25"/>
    <row r="165" s="23" customFormat="1" x14ac:dyDescent="0.25"/>
    <row r="166" s="23" customFormat="1" x14ac:dyDescent="0.25"/>
    <row r="167" s="23" customFormat="1" x14ac:dyDescent="0.25"/>
    <row r="168" s="23" customFormat="1" x14ac:dyDescent="0.25"/>
    <row r="169" s="23" customFormat="1" x14ac:dyDescent="0.25"/>
    <row r="170" s="23" customFormat="1" x14ac:dyDescent="0.25"/>
    <row r="171" s="23" customFormat="1" x14ac:dyDescent="0.25"/>
    <row r="172" s="23" customFormat="1" x14ac:dyDescent="0.25"/>
    <row r="173" s="23" customFormat="1" x14ac:dyDescent="0.25"/>
    <row r="174" s="23" customFormat="1" x14ac:dyDescent="0.25"/>
    <row r="175" s="23" customFormat="1" x14ac:dyDescent="0.25"/>
    <row r="176" s="23" customFormat="1" x14ac:dyDescent="0.25"/>
    <row r="177" s="23" customFormat="1" x14ac:dyDescent="0.25"/>
    <row r="178" s="23" customFormat="1" x14ac:dyDescent="0.25"/>
    <row r="179" s="23" customFormat="1" x14ac:dyDescent="0.25"/>
    <row r="180" s="23" customFormat="1" x14ac:dyDescent="0.25"/>
    <row r="181" s="23" customFormat="1" x14ac:dyDescent="0.25"/>
    <row r="182" s="23" customFormat="1" x14ac:dyDescent="0.25"/>
    <row r="183" s="23" customFormat="1" x14ac:dyDescent="0.25"/>
    <row r="184" s="23" customFormat="1" x14ac:dyDescent="0.25"/>
    <row r="185" s="23" customFormat="1" x14ac:dyDescent="0.25"/>
    <row r="186" s="23" customFormat="1" x14ac:dyDescent="0.25"/>
    <row r="187" s="23" customFormat="1" x14ac:dyDescent="0.25"/>
    <row r="188" s="23" customFormat="1" x14ac:dyDescent="0.25"/>
    <row r="189" s="23" customFormat="1" x14ac:dyDescent="0.25"/>
    <row r="190" s="23" customFormat="1" x14ac:dyDescent="0.25"/>
    <row r="191" s="23" customFormat="1" x14ac:dyDescent="0.25"/>
    <row r="192" s="23" customFormat="1" x14ac:dyDescent="0.25"/>
    <row r="193" s="23" customFormat="1" x14ac:dyDescent="0.25"/>
    <row r="194" s="23" customFormat="1" x14ac:dyDescent="0.25"/>
    <row r="195" s="23" customFormat="1" x14ac:dyDescent="0.25"/>
    <row r="196" s="23" customFormat="1" x14ac:dyDescent="0.25"/>
    <row r="197" s="23" customFormat="1" x14ac:dyDescent="0.25"/>
    <row r="198" s="23" customFormat="1" x14ac:dyDescent="0.25"/>
    <row r="199" s="23" customFormat="1" x14ac:dyDescent="0.25"/>
    <row r="200" s="23" customFormat="1" x14ac:dyDescent="0.25"/>
    <row r="201" s="23" customFormat="1" x14ac:dyDescent="0.25"/>
    <row r="202" s="23" customFormat="1" x14ac:dyDescent="0.25"/>
    <row r="203" s="23" customFormat="1" x14ac:dyDescent="0.25"/>
    <row r="204" s="23" customFormat="1" x14ac:dyDescent="0.25"/>
    <row r="205" s="23" customFormat="1" x14ac:dyDescent="0.25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Darkside Archives</cp:lastModifiedBy>
  <dcterms:created xsi:type="dcterms:W3CDTF">2019-12-04T16:22:52Z</dcterms:created>
  <dcterms:modified xsi:type="dcterms:W3CDTF">2022-01-24T22:02:19Z</dcterms:modified>
</cp:coreProperties>
</file>